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K:\Roads Programme\2026\Final Draft - March 2026\"/>
    </mc:Choice>
  </mc:AlternateContent>
  <xr:revisionPtr revIDLastSave="0" documentId="13_ncr:1_{F964447F-3238-4EFF-BF85-F1AC37E2AF95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Appendix 3A" sheetId="1" r:id="rId1"/>
    <sheet name="Appendix 3B" sheetId="3" r:id="rId2"/>
    <sheet name="Appendix 3C" sheetId="4" r:id="rId3"/>
    <sheet name="Appendix 3D" sheetId="5" r:id="rId4"/>
    <sheet name="Appendix 3E" sheetId="7" r:id="rId5"/>
    <sheet name="Appendix 3F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4" l="1"/>
  <c r="B21" i="4"/>
  <c r="D34" i="5" l="1"/>
  <c r="E17" i="7"/>
  <c r="B13" i="4"/>
  <c r="C20" i="9"/>
  <c r="B24" i="4" l="1"/>
  <c r="E14" i="3"/>
  <c r="D17" i="5"/>
  <c r="C13" i="4"/>
  <c r="D18" i="9"/>
  <c r="C24" i="4" l="1"/>
  <c r="E21" i="4"/>
  <c r="E13" i="4"/>
  <c r="E26" i="4" l="1"/>
  <c r="E16" i="3"/>
</calcChain>
</file>

<file path=xl/sharedStrings.xml><?xml version="1.0" encoding="utf-8"?>
<sst xmlns="http://schemas.openxmlformats.org/spreadsheetml/2006/main" count="163" uniqueCount="106">
  <si>
    <t>APPENDIX 3A</t>
  </si>
  <si>
    <t>NATIONAL PRIMARY ROAD MAINTENANCE</t>
  </si>
  <si>
    <t>BOROUGH DISTRICT OF SLIGO</t>
  </si>
  <si>
    <t>National Primary Ordinary Maintenance</t>
  </si>
  <si>
    <t>Road No.</t>
  </si>
  <si>
    <t>Description</t>
  </si>
  <si>
    <t>Allocation €</t>
  </si>
  <si>
    <t>N4,N15,N16 Borough District of Sligo</t>
  </si>
  <si>
    <t>General Maintenance</t>
  </si>
  <si>
    <t>National Primary Winter Maintenance</t>
  </si>
  <si>
    <t>Winter Maintenance</t>
  </si>
  <si>
    <t>APPENDIX 3B</t>
  </si>
  <si>
    <t xml:space="preserve">The allocation of Restoration Maintenance/Supplementary Restoration Maintenance for Borough District of Sligo is </t>
  </si>
  <si>
    <t>Regional Roads</t>
  </si>
  <si>
    <t>Local Roads</t>
  </si>
  <si>
    <t>Location</t>
  </si>
  <si>
    <t>Length (m)</t>
  </si>
  <si>
    <t>Work Type</t>
  </si>
  <si>
    <t>Allocation (€)</t>
  </si>
  <si>
    <t>R292</t>
  </si>
  <si>
    <t xml:space="preserve">Woodpark </t>
  </si>
  <si>
    <t>RM</t>
  </si>
  <si>
    <t xml:space="preserve">Total </t>
  </si>
  <si>
    <t>Total Restoration Maintenance/Supplementary Restoration Maintenance allocation</t>
  </si>
  <si>
    <t>APPENDIX 3C</t>
  </si>
  <si>
    <t>RESTORATION IMPROVEMENT PROGRAMME 2025</t>
  </si>
  <si>
    <t xml:space="preserve">The allocation of Restoration Improvement for Borough District of Sligo is </t>
  </si>
  <si>
    <t>R 292</t>
  </si>
  <si>
    <t>Carrowbunnaun / Larass</t>
  </si>
  <si>
    <t>RI</t>
  </si>
  <si>
    <t>L 3504</t>
  </si>
  <si>
    <t xml:space="preserve">Shore Road </t>
  </si>
  <si>
    <t>No. of Schemes</t>
  </si>
  <si>
    <t>L- 9006</t>
  </si>
  <si>
    <t xml:space="preserve">Clarion Road </t>
  </si>
  <si>
    <t>L- 9005</t>
  </si>
  <si>
    <t xml:space="preserve">Ballytivnan Road </t>
  </si>
  <si>
    <t>L- 75012</t>
  </si>
  <si>
    <t xml:space="preserve">First Sea Road </t>
  </si>
  <si>
    <t xml:space="preserve">Total No of Schemes </t>
  </si>
  <si>
    <t>Total Restoration Improvement allocation</t>
  </si>
  <si>
    <t>APPENDIX 3D</t>
  </si>
  <si>
    <t>The allocation of Discretionary Grant for the Borough District of Sligo is €626,062.50 and is distributed as follows:</t>
  </si>
  <si>
    <t>Regional Road Maintenance for Sligo Urban area</t>
  </si>
  <si>
    <t>R277 Strandhill Airport (Borough District of Sligo MD)</t>
  </si>
  <si>
    <t xml:space="preserve">Local Road Maintenance for Sligo Urban area (replacing former Block Grant - see Schedule of Works below for Sligo Urban Area) </t>
  </si>
  <si>
    <t>R292 Regional Road Maintenance /Improvement outside Sligo Urban Area</t>
  </si>
  <si>
    <t>Bridge Maintenance</t>
  </si>
  <si>
    <t>Non National Roads Maintenance/Repairs (Strandhill Area)</t>
  </si>
  <si>
    <t>Winter Maintenance / Emergency Works</t>
  </si>
  <si>
    <t>Mechanical Survey of Roads/PSCI Surveys</t>
  </si>
  <si>
    <t>Footpath Enhancement</t>
  </si>
  <si>
    <t>Proposed Schedule of Works for the Borough District of Sligo MD 2026
(Replacing Old Block Grant)-Distribution of €400,000</t>
  </si>
  <si>
    <t>Project No.</t>
  </si>
  <si>
    <t xml:space="preserve">West Gardens &amp; Dominick Street </t>
  </si>
  <si>
    <t>Plane out the existing road surface and reinstate. Resurface with regulating layer and SMA wearing course.  Replace road markings. All traffic management included.</t>
  </si>
  <si>
    <t xml:space="preserve">Chapel Street East / Cranmore Road roundabout </t>
  </si>
  <si>
    <t>Seafield Avenue, Cartron</t>
  </si>
  <si>
    <t xml:space="preserve">The Oaks / Woodtown Lodge </t>
  </si>
  <si>
    <t xml:space="preserve">Crozon Park </t>
  </si>
  <si>
    <t>Abbey Street</t>
  </si>
  <si>
    <t>Finisklin Road / Far Finisklin</t>
  </si>
  <si>
    <t xml:space="preserve">Gallows Hill (at St. Josephs) </t>
  </si>
  <si>
    <t xml:space="preserve">Oakfield Park </t>
  </si>
  <si>
    <t>O'Connell St - Phase 2</t>
  </si>
  <si>
    <t>Street furniture enhancements</t>
  </si>
  <si>
    <t xml:space="preserve">Various Locations </t>
  </si>
  <si>
    <t xml:space="preserve">Miscellaneous Discretionary Repairs </t>
  </si>
  <si>
    <t>TOTAL</t>
  </si>
  <si>
    <t>APPENDIX 3E</t>
  </si>
  <si>
    <t>LOCAL ROAD MAINTENANCE 2025</t>
  </si>
  <si>
    <t>The budget for Local Road Maintenance for Borough District of Sligo €118,890</t>
  </si>
  <si>
    <t>Engineering Area</t>
  </si>
  <si>
    <t>Road Group</t>
  </si>
  <si>
    <t>Estimate €</t>
  </si>
  <si>
    <t>Borough / Strandhill</t>
  </si>
  <si>
    <t>9a</t>
  </si>
  <si>
    <t>Strandhill Knocknarea</t>
  </si>
  <si>
    <t xml:space="preserve">Total Group Code </t>
  </si>
  <si>
    <t>Roads Overheads</t>
  </si>
  <si>
    <t>Councillors proposals</t>
  </si>
  <si>
    <t>6 x €14,000</t>
  </si>
  <si>
    <t>Total</t>
  </si>
  <si>
    <t xml:space="preserve">In addition it is proposed to provide €20,000 Countywide for the treatment of Japanese </t>
  </si>
  <si>
    <t>Knotweed</t>
  </si>
  <si>
    <t>APPENDIX 3F</t>
  </si>
  <si>
    <t xml:space="preserve">The allocation of the Drainage Grant for Borough District of Sligo is </t>
  </si>
  <si>
    <t xml:space="preserve">R 292 </t>
  </si>
  <si>
    <t>Strandhill</t>
  </si>
  <si>
    <t xml:space="preserve">Drainage improvements works for surface water management </t>
  </si>
  <si>
    <t>L 3508</t>
  </si>
  <si>
    <t>Carrowmore</t>
  </si>
  <si>
    <t>L-9002</t>
  </si>
  <si>
    <t xml:space="preserve">Holborn Hill </t>
  </si>
  <si>
    <t>R-286</t>
  </si>
  <si>
    <t xml:space="preserve">Hazelwood Road </t>
  </si>
  <si>
    <t>L-92119-2</t>
  </si>
  <si>
    <t xml:space="preserve">Greenfort (Lower Road) </t>
  </si>
  <si>
    <t>L-9404</t>
  </si>
  <si>
    <t xml:space="preserve">Maugheraboy Road </t>
  </si>
  <si>
    <t>L-90171-2</t>
  </si>
  <si>
    <t xml:space="preserve">Rathedmond </t>
  </si>
  <si>
    <t>L-75012</t>
  </si>
  <si>
    <t>RESTORATION MAINTENANCE/SUPPLEMENTARY RESTORATION MAINTENANCE PROGRAMME 2026</t>
  </si>
  <si>
    <t>DISCRETIONARY GRANT 2026</t>
  </si>
  <si>
    <t>DRAINAGE GRANT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</si>
</sst>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€&quot;#,##0"/>
    <numFmt numFmtId="165" formatCode="&quot;€&quot;#,##0.00"/>
    <numFmt numFmtId="166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Roboto"/>
    </font>
    <font>
      <b/>
      <sz val="11"/>
      <color theme="1"/>
      <name val="Roboto"/>
    </font>
    <font>
      <sz val="11"/>
      <color theme="1"/>
      <name val="Roboto"/>
    </font>
    <font>
      <sz val="10"/>
      <name val="Arial"/>
      <family val="2"/>
    </font>
    <font>
      <b/>
      <sz val="11"/>
      <color theme="1" tint="4.9989318521683403E-2"/>
      <name val="Roboto"/>
    </font>
    <font>
      <sz val="11"/>
      <name val="Roboto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Roboto"/>
    </font>
    <font>
      <b/>
      <sz val="11"/>
      <name val="Calibri"/>
      <family val="2"/>
      <scheme val="minor"/>
    </font>
    <font>
      <b/>
      <u/>
      <sz val="11"/>
      <name val="Roboto"/>
    </font>
    <font>
      <b/>
      <sz val="11"/>
      <name val="Roboto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Roboto"/>
    </font>
    <font>
      <sz val="11"/>
      <color rgb="FF000000"/>
      <name val="Roboto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43" fontId="15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164" fontId="3" fillId="0" borderId="0" xfId="0" applyNumberFormat="1" applyFont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0" fillId="0" borderId="0" xfId="0" applyNumberForma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3" fontId="7" fillId="2" borderId="0" xfId="0" applyNumberFormat="1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left" wrapText="1"/>
    </xf>
    <xf numFmtId="165" fontId="9" fillId="0" borderId="0" xfId="0" applyNumberFormat="1" applyFont="1"/>
    <xf numFmtId="0" fontId="13" fillId="0" borderId="0" xfId="0" applyFont="1" applyAlignment="1">
      <alignment horizontal="right"/>
    </xf>
    <xf numFmtId="0" fontId="13" fillId="3" borderId="2" xfId="0" applyFont="1" applyFill="1" applyBorder="1" applyAlignment="1">
      <alignment horizontal="center" vertical="top"/>
    </xf>
    <xf numFmtId="0" fontId="13" fillId="3" borderId="3" xfId="0" applyFont="1" applyFill="1" applyBorder="1" applyAlignment="1">
      <alignment horizontal="center" vertical="top" wrapText="1"/>
    </xf>
    <xf numFmtId="0" fontId="7" fillId="0" borderId="0" xfId="0" applyFont="1"/>
    <xf numFmtId="0" fontId="13" fillId="0" borderId="0" xfId="0" applyFont="1"/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wrapText="1"/>
    </xf>
    <xf numFmtId="4" fontId="13" fillId="3" borderId="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3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0" fontId="7" fillId="0" borderId="1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7" fillId="0" borderId="13" xfId="0" applyFont="1" applyBorder="1"/>
    <xf numFmtId="0" fontId="9" fillId="0" borderId="1" xfId="0" applyFont="1" applyBorder="1"/>
    <xf numFmtId="164" fontId="7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right"/>
    </xf>
    <xf numFmtId="0" fontId="13" fillId="3" borderId="23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 wrapText="1"/>
    </xf>
    <xf numFmtId="4" fontId="13" fillId="3" borderId="24" xfId="0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/>
    <xf numFmtId="3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164" fontId="7" fillId="0" borderId="29" xfId="2" applyNumberFormat="1" applyFont="1" applyBorder="1" applyAlignment="1">
      <alignment horizontal="right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4" fontId="13" fillId="3" borderId="12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4" fontId="13" fillId="3" borderId="5" xfId="0" applyNumberFormat="1" applyFont="1" applyFill="1" applyBorder="1" applyAlignment="1">
      <alignment horizontal="center"/>
    </xf>
    <xf numFmtId="0" fontId="7" fillId="0" borderId="39" xfId="0" applyFont="1" applyBorder="1"/>
    <xf numFmtId="0" fontId="7" fillId="0" borderId="39" xfId="0" applyFont="1" applyBorder="1" applyAlignment="1">
      <alignment horizontal="center"/>
    </xf>
    <xf numFmtId="164" fontId="7" fillId="0" borderId="40" xfId="0" applyNumberFormat="1" applyFont="1" applyBorder="1" applyAlignment="1">
      <alignment horizontal="center" vertical="center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center"/>
    </xf>
    <xf numFmtId="164" fontId="7" fillId="0" borderId="4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38" xfId="0" applyFont="1" applyBorder="1" applyAlignment="1">
      <alignment horizontal="left" vertical="top"/>
    </xf>
    <xf numFmtId="0" fontId="17" fillId="0" borderId="39" xfId="0" applyFont="1" applyBorder="1" applyAlignment="1">
      <alignment vertical="top" wrapText="1"/>
    </xf>
    <xf numFmtId="0" fontId="17" fillId="0" borderId="39" xfId="0" applyFont="1" applyBorder="1" applyAlignment="1">
      <alignment horizontal="center"/>
    </xf>
    <xf numFmtId="164" fontId="17" fillId="0" borderId="40" xfId="0" applyNumberFormat="1" applyFont="1" applyBorder="1" applyAlignment="1">
      <alignment horizontal="center"/>
    </xf>
    <xf numFmtId="0" fontId="7" fillId="0" borderId="41" xfId="0" applyFont="1" applyBorder="1" applyAlignment="1">
      <alignment horizontal="left"/>
    </xf>
    <xf numFmtId="0" fontId="7" fillId="0" borderId="42" xfId="0" applyFont="1" applyBorder="1" applyAlignment="1">
      <alignment vertical="top" wrapText="1"/>
    </xf>
    <xf numFmtId="0" fontId="18" fillId="0" borderId="42" xfId="0" applyFont="1" applyBorder="1" applyAlignment="1">
      <alignment horizontal="center"/>
    </xf>
    <xf numFmtId="164" fontId="7" fillId="0" borderId="43" xfId="0" applyNumberFormat="1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 applyAlignment="1">
      <alignment wrapText="1"/>
    </xf>
    <xf numFmtId="0" fontId="7" fillId="0" borderId="16" xfId="0" applyFont="1" applyBorder="1"/>
    <xf numFmtId="164" fontId="13" fillId="0" borderId="0" xfId="2" applyNumberFormat="1" applyFont="1" applyAlignment="1">
      <alignment horizontal="right"/>
    </xf>
    <xf numFmtId="164" fontId="7" fillId="0" borderId="0" xfId="2" applyNumberFormat="1" applyFont="1" applyAlignment="1">
      <alignment horizontal="right" wrapText="1"/>
    </xf>
    <xf numFmtId="164" fontId="13" fillId="0" borderId="12" xfId="2" applyNumberFormat="1" applyFont="1" applyBorder="1" applyAlignment="1">
      <alignment horizontal="right" wrapText="1"/>
    </xf>
    <xf numFmtId="164" fontId="7" fillId="0" borderId="14" xfId="2" applyNumberFormat="1" applyFont="1" applyBorder="1" applyAlignment="1">
      <alignment horizontal="right"/>
    </xf>
    <xf numFmtId="164" fontId="7" fillId="0" borderId="14" xfId="2" applyNumberFormat="1" applyFont="1" applyBorder="1" applyAlignment="1">
      <alignment horizontal="right" vertical="center"/>
    </xf>
    <xf numFmtId="164" fontId="7" fillId="0" borderId="17" xfId="2" applyNumberFormat="1" applyFont="1" applyBorder="1" applyAlignment="1">
      <alignment horizontal="right"/>
    </xf>
    <xf numFmtId="164" fontId="7" fillId="0" borderId="0" xfId="2" applyNumberFormat="1" applyFont="1" applyAlignment="1">
      <alignment horizontal="right"/>
    </xf>
    <xf numFmtId="164" fontId="13" fillId="3" borderId="5" xfId="2" applyNumberFormat="1" applyFont="1" applyFill="1" applyBorder="1" applyAlignment="1">
      <alignment horizontal="right" vertical="top"/>
    </xf>
    <xf numFmtId="164" fontId="7" fillId="0" borderId="12" xfId="2" applyNumberFormat="1" applyFont="1" applyBorder="1" applyAlignment="1">
      <alignment horizontal="right" vertical="center"/>
    </xf>
    <xf numFmtId="164" fontId="7" fillId="0" borderId="17" xfId="2" applyNumberFormat="1" applyFont="1" applyBorder="1" applyAlignment="1">
      <alignment horizontal="right" vertical="center"/>
    </xf>
    <xf numFmtId="164" fontId="11" fillId="0" borderId="0" xfId="2" applyNumberFormat="1" applyFont="1" applyAlignment="1">
      <alignment horizontal="right"/>
    </xf>
    <xf numFmtId="0" fontId="7" fillId="0" borderId="33" xfId="0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left" vertical="center" wrapText="1"/>
    </xf>
    <xf numFmtId="166" fontId="7" fillId="0" borderId="34" xfId="0" applyNumberFormat="1" applyFont="1" applyBorder="1" applyAlignment="1">
      <alignment horizontal="right" vertical="center"/>
    </xf>
    <xf numFmtId="0" fontId="7" fillId="0" borderId="35" xfId="0" applyFont="1" applyBorder="1" applyAlignment="1">
      <alignment vertical="center"/>
    </xf>
    <xf numFmtId="0" fontId="7" fillId="0" borderId="36" xfId="0" applyFont="1" applyBorder="1" applyAlignment="1">
      <alignment vertical="center" wrapText="1"/>
    </xf>
    <xf numFmtId="0" fontId="7" fillId="0" borderId="36" xfId="0" applyFont="1" applyBorder="1" applyAlignment="1">
      <alignment horizontal="left" vertical="center" wrapText="1"/>
    </xf>
    <xf numFmtId="166" fontId="7" fillId="0" borderId="37" xfId="0" applyNumberFormat="1" applyFont="1" applyBorder="1" applyAlignment="1">
      <alignment horizontal="right" vertical="center"/>
    </xf>
    <xf numFmtId="0" fontId="7" fillId="0" borderId="44" xfId="0" applyFont="1" applyBorder="1" applyAlignment="1">
      <alignment vertical="center"/>
    </xf>
    <xf numFmtId="0" fontId="7" fillId="0" borderId="45" xfId="0" applyFont="1" applyBorder="1" applyAlignment="1">
      <alignment vertical="center" wrapText="1"/>
    </xf>
    <xf numFmtId="166" fontId="7" fillId="0" borderId="46" xfId="0" applyNumberFormat="1" applyFont="1" applyBorder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3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wrapText="1"/>
    </xf>
    <xf numFmtId="0" fontId="7" fillId="0" borderId="31" xfId="0" applyFont="1" applyBorder="1" applyAlignment="1">
      <alignment horizontal="left" wrapText="1"/>
    </xf>
    <xf numFmtId="0" fontId="7" fillId="0" borderId="32" xfId="0" applyFont="1" applyBorder="1" applyAlignment="1">
      <alignment horizontal="left" wrapText="1"/>
    </xf>
    <xf numFmtId="0" fontId="7" fillId="0" borderId="30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2" borderId="0" xfId="0" applyFont="1" applyFill="1" applyAlignment="1">
      <alignment horizontal="left" wrapText="1"/>
    </xf>
    <xf numFmtId="0" fontId="13" fillId="3" borderId="22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25" xfId="0" applyFont="1" applyBorder="1"/>
    <xf numFmtId="0" fontId="7" fillId="0" borderId="26" xfId="0" applyFont="1" applyBorder="1"/>
    <xf numFmtId="0" fontId="9" fillId="0" borderId="0" xfId="0" applyFont="1"/>
    <xf numFmtId="0" fontId="13" fillId="0" borderId="0" xfId="0" applyFont="1" applyAlignment="1">
      <alignment horizontal="right" vertical="center" wrapText="1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14"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1" tint="4.9989318521683403E-2"/>
        <name val="Roboto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Roboto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outline val="0"/>
        <shadow val="0"/>
        <u val="none"/>
        <vertAlign val="baseline"/>
        <sz val="11"/>
        <color theme="1" tint="4.9989318521683403E-2"/>
        <name val="Roboto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46" displayName="Table46" ref="A8:C9" totalsRowShown="0" headerRowDxfId="13" dataDxfId="11" headerRowBorderDxfId="12" tableBorderDxfId="10" totalsRowBorderDxfId="9" dataCellStyle="Normal">
  <tableColumns count="3">
    <tableColumn id="1" xr3:uid="{00000000-0010-0000-0000-000001000000}" name="Road No." dataDxfId="8" dataCellStyle="Normal"/>
    <tableColumn id="2" xr3:uid="{00000000-0010-0000-0000-000002000000}" name="Description" dataDxfId="7" dataCellStyle="Normal"/>
    <tableColumn id="3" xr3:uid="{00000000-0010-0000-0000-000003000000}" name="Allocation €"/>
  </tableColumns>
  <tableStyleInfo name="TableStyleLight8" showFirstColumn="0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462" displayName="Table462" ref="A13:C14" totalsRowShown="0" headerRowDxfId="6" dataDxfId="4" headerRowBorderDxfId="5" tableBorderDxfId="3" totalsRowBorderDxfId="2" dataCellStyle="Normal">
  <tableColumns count="3">
    <tableColumn id="1" xr3:uid="{00000000-0010-0000-0100-000001000000}" name="Road No." dataDxfId="1" dataCellStyle="Normal"/>
    <tableColumn id="2" xr3:uid="{00000000-0010-0000-0100-000002000000}" name="Description" dataDxfId="0" dataCellStyle="Normal"/>
    <tableColumn id="3" xr3:uid="{00000000-0010-0000-0100-000003000000}" name="Allocation €"/>
  </tableColumns>
  <tableStyleInfo name="TableStyleLight8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E16"/>
  <sheetViews>
    <sheetView zoomScaleNormal="100" zoomScalePageLayoutView="85" workbookViewId="0">
      <pane ySplit="5" topLeftCell="A6" activePane="bottomLeft" state="frozen"/>
      <selection pane="bottomLeft" activeCell="C16" sqref="C16"/>
    </sheetView>
  </sheetViews>
  <sheetFormatPr defaultRowHeight="15" x14ac:dyDescent="0.25"/>
  <cols>
    <col min="1" max="1" width="27" customWidth="1"/>
    <col min="2" max="2" width="31.140625" customWidth="1"/>
    <col min="3" max="3" width="24.85546875" customWidth="1"/>
  </cols>
  <sheetData>
    <row r="1" spans="1:5" x14ac:dyDescent="0.25">
      <c r="A1" s="134" t="s">
        <v>0</v>
      </c>
      <c r="B1" s="135"/>
      <c r="C1" s="135"/>
    </row>
    <row r="2" spans="1:5" x14ac:dyDescent="0.25">
      <c r="A2" s="4"/>
      <c r="B2" s="5"/>
      <c r="C2" s="5"/>
    </row>
    <row r="3" spans="1:5" x14ac:dyDescent="0.25">
      <c r="B3" s="1" t="s">
        <v>1</v>
      </c>
    </row>
    <row r="4" spans="1:5" x14ac:dyDescent="0.25">
      <c r="B4" s="1" t="s">
        <v>2</v>
      </c>
    </row>
    <row r="5" spans="1:5" x14ac:dyDescent="0.25">
      <c r="B5" s="1"/>
    </row>
    <row r="6" spans="1:5" x14ac:dyDescent="0.25">
      <c r="A6" s="2" t="s">
        <v>3</v>
      </c>
    </row>
    <row r="7" spans="1:5" x14ac:dyDescent="0.25">
      <c r="A7" s="2"/>
      <c r="B7" s="3"/>
      <c r="C7" s="3"/>
    </row>
    <row r="8" spans="1:5" x14ac:dyDescent="0.25">
      <c r="A8" s="7" t="s">
        <v>4</v>
      </c>
      <c r="B8" s="8" t="s">
        <v>5</v>
      </c>
      <c r="C8" s="9" t="s">
        <v>6</v>
      </c>
    </row>
    <row r="9" spans="1:5" ht="30" x14ac:dyDescent="0.25">
      <c r="A9" s="10" t="s">
        <v>7</v>
      </c>
      <c r="B9" s="11" t="s">
        <v>8</v>
      </c>
      <c r="C9" s="79">
        <v>62000</v>
      </c>
      <c r="E9" s="133"/>
    </row>
    <row r="10" spans="1:5" x14ac:dyDescent="0.25">
      <c r="A10" s="136"/>
      <c r="B10" s="136"/>
      <c r="C10" s="136"/>
    </row>
    <row r="11" spans="1:5" x14ac:dyDescent="0.25">
      <c r="A11" s="2" t="s">
        <v>9</v>
      </c>
      <c r="B11" s="3"/>
      <c r="C11" s="3"/>
    </row>
    <row r="12" spans="1:5" x14ac:dyDescent="0.25">
      <c r="A12" s="3"/>
      <c r="B12" s="3"/>
      <c r="C12" s="3"/>
    </row>
    <row r="13" spans="1:5" x14ac:dyDescent="0.25">
      <c r="A13" s="7" t="s">
        <v>4</v>
      </c>
      <c r="B13" s="8" t="s">
        <v>5</v>
      </c>
      <c r="C13" s="9" t="s">
        <v>6</v>
      </c>
    </row>
    <row r="14" spans="1:5" ht="50.25" customHeight="1" x14ac:dyDescent="0.25">
      <c r="A14" s="10" t="s">
        <v>7</v>
      </c>
      <c r="B14" s="11" t="s">
        <v>10</v>
      </c>
      <c r="C14" s="79">
        <v>17433</v>
      </c>
    </row>
    <row r="16" spans="1:5" x14ac:dyDescent="0.25">
      <c r="C16" s="133"/>
    </row>
  </sheetData>
  <mergeCells count="2">
    <mergeCell ref="A1:C1"/>
    <mergeCell ref="A10:C10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53"/>
  <sheetViews>
    <sheetView zoomScaleNormal="100" zoomScalePageLayoutView="85" workbookViewId="0">
      <pane ySplit="5" topLeftCell="A6" activePane="bottomLeft" state="frozen"/>
      <selection pane="bottomLeft" activeCell="H14" sqref="H14"/>
    </sheetView>
  </sheetViews>
  <sheetFormatPr defaultRowHeight="15" x14ac:dyDescent="0.25"/>
  <cols>
    <col min="1" max="1" width="13.85546875" customWidth="1"/>
    <col min="2" max="2" width="28.28515625" customWidth="1"/>
    <col min="3" max="3" width="13.28515625" customWidth="1"/>
    <col min="4" max="4" width="17" customWidth="1"/>
    <col min="5" max="5" width="25.5703125" customWidth="1"/>
  </cols>
  <sheetData>
    <row r="1" spans="1:8" ht="18.75" x14ac:dyDescent="0.3">
      <c r="A1" s="14"/>
      <c r="B1" s="14"/>
      <c r="C1" s="15" t="s">
        <v>11</v>
      </c>
      <c r="D1" s="16"/>
      <c r="E1" s="16"/>
    </row>
    <row r="2" spans="1:8" ht="18.75" x14ac:dyDescent="0.3">
      <c r="A2" s="14"/>
      <c r="B2" s="14"/>
      <c r="C2" s="15"/>
      <c r="D2" s="16"/>
      <c r="E2" s="16"/>
    </row>
    <row r="3" spans="1:8" ht="29.25" customHeight="1" x14ac:dyDescent="0.25">
      <c r="A3" s="137" t="s">
        <v>103</v>
      </c>
      <c r="B3" s="137"/>
      <c r="C3" s="137"/>
      <c r="D3" s="137"/>
      <c r="E3" s="137"/>
    </row>
    <row r="4" spans="1:8" ht="15" customHeight="1" x14ac:dyDescent="0.25">
      <c r="A4" s="138" t="s">
        <v>2</v>
      </c>
      <c r="B4" s="138"/>
      <c r="C4" s="138"/>
      <c r="D4" s="138"/>
      <c r="E4" s="138"/>
    </row>
    <row r="5" spans="1:8" ht="39" customHeight="1" x14ac:dyDescent="0.25">
      <c r="A5" s="139" t="s">
        <v>12</v>
      </c>
      <c r="B5" s="139"/>
      <c r="C5" s="139"/>
      <c r="D5" s="139"/>
      <c r="E5" s="139"/>
    </row>
    <row r="6" spans="1:8" x14ac:dyDescent="0.25">
      <c r="A6" s="138" t="s">
        <v>13</v>
      </c>
      <c r="B6" s="138"/>
      <c r="C6" s="138"/>
      <c r="D6" s="138"/>
      <c r="E6" s="138"/>
    </row>
    <row r="7" spans="1:8" x14ac:dyDescent="0.25">
      <c r="A7" s="19"/>
      <c r="B7" s="19"/>
      <c r="C7" s="19"/>
      <c r="D7" s="19"/>
      <c r="E7" s="19"/>
    </row>
    <row r="8" spans="1:8" x14ac:dyDescent="0.25">
      <c r="A8" s="19"/>
      <c r="B8" s="19"/>
      <c r="C8" s="19"/>
      <c r="D8" s="19"/>
      <c r="E8" s="19"/>
    </row>
    <row r="9" spans="1:8" x14ac:dyDescent="0.25">
      <c r="A9" s="19"/>
      <c r="B9" s="19"/>
      <c r="C9" s="19"/>
      <c r="D9" s="19"/>
      <c r="E9" s="19"/>
    </row>
    <row r="10" spans="1:8" ht="15.75" thickBot="1" x14ac:dyDescent="0.3">
      <c r="A10" s="140" t="s">
        <v>14</v>
      </c>
      <c r="B10" s="140"/>
      <c r="C10" s="140"/>
      <c r="D10" s="140"/>
      <c r="E10" s="140"/>
    </row>
    <row r="11" spans="1:8" x14ac:dyDescent="0.25">
      <c r="A11" s="72" t="s">
        <v>4</v>
      </c>
      <c r="B11" s="73" t="s">
        <v>15</v>
      </c>
      <c r="C11" s="73" t="s">
        <v>16</v>
      </c>
      <c r="D11" s="74" t="s">
        <v>17</v>
      </c>
      <c r="E11" s="75" t="s">
        <v>18</v>
      </c>
    </row>
    <row r="12" spans="1:8" s="14" customFormat="1" ht="15.75" thickBot="1" x14ac:dyDescent="0.3">
      <c r="A12" s="107" t="s">
        <v>19</v>
      </c>
      <c r="B12" s="108" t="s">
        <v>20</v>
      </c>
      <c r="C12" s="109">
        <v>1994</v>
      </c>
      <c r="D12" s="109" t="s">
        <v>21</v>
      </c>
      <c r="E12" s="104">
        <v>52994</v>
      </c>
    </row>
    <row r="13" spans="1:8" x14ac:dyDescent="0.25">
      <c r="A13" s="20"/>
      <c r="B13" s="21"/>
      <c r="C13" s="20"/>
      <c r="D13" s="20"/>
      <c r="E13" s="22"/>
    </row>
    <row r="14" spans="1:8" x14ac:dyDescent="0.25">
      <c r="A14" s="23"/>
      <c r="B14" s="24"/>
      <c r="C14" s="23"/>
      <c r="D14" s="25" t="s">
        <v>22</v>
      </c>
      <c r="E14" s="26">
        <f>SUM(E12:E13)</f>
        <v>52994</v>
      </c>
    </row>
    <row r="15" spans="1:8" x14ac:dyDescent="0.25">
      <c r="A15" s="23"/>
      <c r="B15" s="24"/>
      <c r="C15" s="23"/>
      <c r="D15" s="23"/>
      <c r="E15" s="27"/>
      <c r="H15" s="12"/>
    </row>
    <row r="16" spans="1:8" ht="48" customHeight="1" x14ac:dyDescent="0.25">
      <c r="A16" s="144" t="s">
        <v>23</v>
      </c>
      <c r="B16" s="144"/>
      <c r="C16" s="144"/>
      <c r="D16" s="144"/>
      <c r="E16" s="26">
        <f>SUM(E14)</f>
        <v>52994</v>
      </c>
    </row>
    <row r="17" spans="1:5" x14ac:dyDescent="0.25">
      <c r="A17" s="23"/>
      <c r="B17" s="28"/>
      <c r="C17" s="28"/>
      <c r="D17" s="28"/>
      <c r="E17" s="27"/>
    </row>
    <row r="18" spans="1:5" x14ac:dyDescent="0.25">
      <c r="A18" s="23"/>
      <c r="B18" s="28"/>
      <c r="C18" s="28"/>
      <c r="D18" s="28"/>
      <c r="E18" s="27"/>
    </row>
    <row r="19" spans="1:5" x14ac:dyDescent="0.25">
      <c r="A19" s="138"/>
      <c r="B19" s="138"/>
      <c r="C19" s="138"/>
      <c r="D19" s="138"/>
      <c r="E19" s="138"/>
    </row>
    <row r="20" spans="1:5" x14ac:dyDescent="0.25">
      <c r="A20" s="142"/>
      <c r="B20" s="142"/>
      <c r="C20" s="142"/>
      <c r="D20" s="142"/>
      <c r="E20" s="142"/>
    </row>
    <row r="22" spans="1:5" x14ac:dyDescent="0.25">
      <c r="A22" s="143"/>
      <c r="B22" s="143"/>
      <c r="C22" s="143"/>
      <c r="D22" s="143"/>
      <c r="E22" s="143"/>
    </row>
    <row r="23" spans="1:5" ht="15.6" customHeight="1" x14ac:dyDescent="0.25"/>
    <row r="24" spans="1:5" ht="15.6" customHeight="1" x14ac:dyDescent="0.25">
      <c r="B24" s="141"/>
      <c r="C24" s="141"/>
      <c r="D24" s="141"/>
      <c r="E24" s="6"/>
    </row>
    <row r="25" spans="1:5" ht="15.6" customHeight="1" x14ac:dyDescent="0.25"/>
    <row r="26" spans="1:5" ht="15.6" customHeight="1" x14ac:dyDescent="0.25"/>
    <row r="27" spans="1:5" ht="15.6" customHeight="1" x14ac:dyDescent="0.25"/>
    <row r="28" spans="1:5" ht="15.6" customHeight="1" x14ac:dyDescent="0.25"/>
    <row r="29" spans="1:5" ht="15.6" customHeight="1" x14ac:dyDescent="0.25"/>
    <row r="30" spans="1:5" ht="15.6" customHeight="1" x14ac:dyDescent="0.25"/>
    <row r="31" spans="1:5" ht="15.6" customHeight="1" x14ac:dyDescent="0.25"/>
    <row r="32" spans="1:5" ht="15.6" customHeight="1" x14ac:dyDescent="0.25"/>
    <row r="33" ht="15.6" customHeight="1" x14ac:dyDescent="0.25"/>
    <row r="35" ht="28.5" customHeight="1" x14ac:dyDescent="0.25"/>
    <row r="36" ht="28.5" customHeight="1" x14ac:dyDescent="0.25"/>
    <row r="53" ht="30" customHeight="1" x14ac:dyDescent="0.25"/>
  </sheetData>
  <mergeCells count="10">
    <mergeCell ref="B24:D24"/>
    <mergeCell ref="A20:E20"/>
    <mergeCell ref="A22:E22"/>
    <mergeCell ref="A19:E19"/>
    <mergeCell ref="A16:D16"/>
    <mergeCell ref="A3:E3"/>
    <mergeCell ref="A4:E4"/>
    <mergeCell ref="A5:E5"/>
    <mergeCell ref="A6:E6"/>
    <mergeCell ref="A10:E10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60"/>
  <sheetViews>
    <sheetView zoomScaleNormal="100" zoomScalePageLayoutView="70" workbookViewId="0">
      <pane ySplit="6" topLeftCell="A7" activePane="bottomLeft" state="frozen"/>
      <selection pane="bottomLeft" activeCell="B24" sqref="B24"/>
    </sheetView>
  </sheetViews>
  <sheetFormatPr defaultRowHeight="15" x14ac:dyDescent="0.25"/>
  <cols>
    <col min="1" max="1" width="17.85546875" customWidth="1"/>
    <col min="2" max="2" width="28.28515625" bestFit="1" customWidth="1"/>
    <col min="3" max="3" width="13.42578125" customWidth="1"/>
    <col min="4" max="4" width="17" customWidth="1"/>
    <col min="5" max="5" width="18.85546875" customWidth="1"/>
  </cols>
  <sheetData>
    <row r="1" spans="1:5" ht="18.75" x14ac:dyDescent="0.3">
      <c r="A1" s="145" t="s">
        <v>24</v>
      </c>
      <c r="B1" s="146"/>
      <c r="C1" s="146"/>
      <c r="D1" s="146"/>
      <c r="E1" s="146"/>
    </row>
    <row r="2" spans="1:5" x14ac:dyDescent="0.25">
      <c r="A2" s="29"/>
      <c r="B2" s="29"/>
      <c r="C2" s="29"/>
      <c r="D2" s="29"/>
      <c r="E2" s="29"/>
    </row>
    <row r="3" spans="1:5" ht="15" customHeight="1" x14ac:dyDescent="0.25">
      <c r="A3" s="138" t="s">
        <v>25</v>
      </c>
      <c r="B3" s="138"/>
      <c r="C3" s="138"/>
      <c r="D3" s="138"/>
      <c r="E3" s="138"/>
    </row>
    <row r="4" spans="1:5" ht="15" customHeight="1" x14ac:dyDescent="0.25">
      <c r="A4" s="138" t="s">
        <v>2</v>
      </c>
      <c r="B4" s="138"/>
      <c r="C4" s="138"/>
      <c r="D4" s="138"/>
      <c r="E4" s="138"/>
    </row>
    <row r="5" spans="1:5" x14ac:dyDescent="0.25">
      <c r="A5" s="14"/>
      <c r="B5" s="17"/>
      <c r="C5" s="14"/>
      <c r="D5" s="14"/>
      <c r="E5" s="14"/>
    </row>
    <row r="6" spans="1:5" ht="30.75" customHeight="1" x14ac:dyDescent="0.25">
      <c r="A6" s="139" t="s">
        <v>26</v>
      </c>
      <c r="B6" s="139"/>
      <c r="C6" s="139"/>
      <c r="D6" s="139"/>
      <c r="E6" s="139"/>
    </row>
    <row r="7" spans="1:5" x14ac:dyDescent="0.25">
      <c r="A7" s="30"/>
      <c r="B7" s="14"/>
      <c r="C7" s="14"/>
      <c r="D7" s="14"/>
      <c r="E7" s="14"/>
    </row>
    <row r="8" spans="1:5" ht="15.75" thickBot="1" x14ac:dyDescent="0.3">
      <c r="A8" s="138" t="s">
        <v>13</v>
      </c>
      <c r="B8" s="138"/>
      <c r="C8" s="138"/>
      <c r="D8" s="138"/>
      <c r="E8" s="138"/>
    </row>
    <row r="9" spans="1:5" x14ac:dyDescent="0.25">
      <c r="A9" s="40" t="s">
        <v>4</v>
      </c>
      <c r="B9" s="41" t="s">
        <v>15</v>
      </c>
      <c r="C9" s="41" t="s">
        <v>16</v>
      </c>
      <c r="D9" s="42" t="s">
        <v>17</v>
      </c>
      <c r="E9" s="80" t="s">
        <v>18</v>
      </c>
    </row>
    <row r="10" spans="1:5" s="13" customFormat="1" x14ac:dyDescent="0.25">
      <c r="A10" s="88" t="s">
        <v>27</v>
      </c>
      <c r="B10" s="89" t="s">
        <v>28</v>
      </c>
      <c r="C10" s="90">
        <v>510</v>
      </c>
      <c r="D10" s="90" t="s">
        <v>29</v>
      </c>
      <c r="E10" s="91">
        <v>100000</v>
      </c>
    </row>
    <row r="11" spans="1:5" x14ac:dyDescent="0.25">
      <c r="A11" s="92" t="s">
        <v>30</v>
      </c>
      <c r="B11" s="93" t="s">
        <v>31</v>
      </c>
      <c r="C11" s="94">
        <v>90</v>
      </c>
      <c r="D11" s="85" t="s">
        <v>29</v>
      </c>
      <c r="E11" s="95">
        <v>74000</v>
      </c>
    </row>
    <row r="12" spans="1:5" x14ac:dyDescent="0.25">
      <c r="A12" s="51"/>
      <c r="B12" s="47"/>
      <c r="C12" s="23"/>
      <c r="D12" s="87"/>
      <c r="E12" s="52"/>
    </row>
    <row r="13" spans="1:5" ht="16.5" customHeight="1" x14ac:dyDescent="0.25">
      <c r="A13" s="49" t="s">
        <v>32</v>
      </c>
      <c r="B13" s="53">
        <f>COUNTIF(A10:A11, "*")</f>
        <v>2</v>
      </c>
      <c r="C13" s="25">
        <f>SUM(C10:C11)</f>
        <v>600</v>
      </c>
      <c r="D13" s="25" t="s">
        <v>22</v>
      </c>
      <c r="E13" s="26">
        <f>SUM(E10:E11)</f>
        <v>174000</v>
      </c>
    </row>
    <row r="14" spans="1:5" x14ac:dyDescent="0.25">
      <c r="A14" s="14"/>
      <c r="B14" s="14"/>
      <c r="C14" s="14"/>
      <c r="D14" s="14"/>
      <c r="E14" s="14"/>
    </row>
    <row r="15" spans="1:5" ht="15.75" thickBot="1" x14ac:dyDescent="0.3">
      <c r="A15" s="147" t="s">
        <v>14</v>
      </c>
      <c r="B15" s="147"/>
      <c r="C15" s="147"/>
      <c r="D15" s="147"/>
      <c r="E15" s="147"/>
    </row>
    <row r="16" spans="1:5" x14ac:dyDescent="0.25">
      <c r="A16" s="40" t="s">
        <v>4</v>
      </c>
      <c r="B16" s="41" t="s">
        <v>15</v>
      </c>
      <c r="C16" s="41" t="s">
        <v>16</v>
      </c>
      <c r="D16" s="42" t="s">
        <v>17</v>
      </c>
      <c r="E16" s="80" t="s">
        <v>18</v>
      </c>
    </row>
    <row r="17" spans="1:5" x14ac:dyDescent="0.25">
      <c r="A17" s="105" t="s">
        <v>33</v>
      </c>
      <c r="B17" s="81" t="s">
        <v>34</v>
      </c>
      <c r="C17" s="90">
        <v>221</v>
      </c>
      <c r="D17" s="82" t="s">
        <v>29</v>
      </c>
      <c r="E17" s="83">
        <v>72000</v>
      </c>
    </row>
    <row r="18" spans="1:5" s="13" customFormat="1" x14ac:dyDescent="0.25">
      <c r="A18" s="105" t="s">
        <v>35</v>
      </c>
      <c r="B18" s="81" t="s">
        <v>36</v>
      </c>
      <c r="C18" s="90">
        <v>321</v>
      </c>
      <c r="D18" s="82" t="s">
        <v>29</v>
      </c>
      <c r="E18" s="83">
        <v>88000</v>
      </c>
    </row>
    <row r="19" spans="1:5" s="13" customFormat="1" x14ac:dyDescent="0.25">
      <c r="A19" s="106" t="s">
        <v>37</v>
      </c>
      <c r="B19" s="84" t="s">
        <v>38</v>
      </c>
      <c r="C19" s="96">
        <v>193</v>
      </c>
      <c r="D19" s="85" t="s">
        <v>29</v>
      </c>
      <c r="E19" s="86">
        <v>83887.5</v>
      </c>
    </row>
    <row r="20" spans="1:5" s="13" customFormat="1" x14ac:dyDescent="0.25">
      <c r="A20" s="51"/>
      <c r="B20" s="51"/>
      <c r="C20" s="23"/>
      <c r="D20" s="23"/>
      <c r="E20" s="60"/>
    </row>
    <row r="21" spans="1:5" s="13" customFormat="1" ht="15" customHeight="1" x14ac:dyDescent="0.25">
      <c r="A21" s="49" t="s">
        <v>32</v>
      </c>
      <c r="B21" s="53">
        <f>COUNTIF(A17:A19, "*")</f>
        <v>3</v>
      </c>
      <c r="C21" s="31">
        <f>SUM(C17:C19)</f>
        <v>735</v>
      </c>
      <c r="D21" s="29" t="s">
        <v>22</v>
      </c>
      <c r="E21" s="26">
        <f>SUM(E18:E19)</f>
        <v>171887.5</v>
      </c>
    </row>
    <row r="22" spans="1:5" s="13" customFormat="1" ht="15" customHeight="1" x14ac:dyDescent="0.25">
      <c r="A22" s="38"/>
      <c r="B22" s="45"/>
      <c r="C22" s="38"/>
      <c r="D22" s="38"/>
      <c r="E22" s="38"/>
    </row>
    <row r="23" spans="1:5" s="13" customFormat="1" ht="15" customHeight="1" x14ac:dyDescent="0.25">
      <c r="A23" s="38"/>
      <c r="B23" s="45"/>
      <c r="C23" s="38"/>
      <c r="D23" s="38"/>
      <c r="E23" s="38"/>
    </row>
    <row r="24" spans="1:5" s="13" customFormat="1" ht="15" customHeight="1" x14ac:dyDescent="0.25">
      <c r="A24" s="50" t="s">
        <v>39</v>
      </c>
      <c r="B24" s="53">
        <f>B21+B13</f>
        <v>5</v>
      </c>
      <c r="C24" s="31">
        <f>SUM(C21+C13)</f>
        <v>1335</v>
      </c>
      <c r="D24" s="38"/>
      <c r="E24" s="45"/>
    </row>
    <row r="25" spans="1:5" s="13" customFormat="1" x14ac:dyDescent="0.25">
      <c r="A25" s="32"/>
      <c r="B25" s="32"/>
      <c r="C25" s="38"/>
      <c r="D25" s="38"/>
      <c r="E25" s="45"/>
    </row>
    <row r="26" spans="1:5" s="13" customFormat="1" x14ac:dyDescent="0.25">
      <c r="A26" s="39" t="s">
        <v>40</v>
      </c>
      <c r="B26" s="46"/>
      <c r="C26" s="46"/>
      <c r="D26" s="46"/>
      <c r="E26" s="26">
        <f>SUM(E21+E13)</f>
        <v>345887.5</v>
      </c>
    </row>
    <row r="27" spans="1:5" s="13" customFormat="1" x14ac:dyDescent="0.25">
      <c r="A27" s="38"/>
      <c r="B27" s="38"/>
      <c r="C27" s="38"/>
      <c r="D27" s="38"/>
      <c r="E27" s="45"/>
    </row>
    <row r="28" spans="1:5" x14ac:dyDescent="0.25">
      <c r="A28" s="38"/>
      <c r="B28" s="38"/>
      <c r="C28" s="38"/>
      <c r="D28" s="38"/>
      <c r="E28" s="38"/>
    </row>
    <row r="29" spans="1:5" x14ac:dyDescent="0.25">
      <c r="A29" s="38"/>
      <c r="B29" s="38"/>
      <c r="C29" s="38"/>
      <c r="D29" s="38"/>
      <c r="E29" s="38"/>
    </row>
    <row r="30" spans="1:5" x14ac:dyDescent="0.25">
      <c r="A30" s="38"/>
      <c r="B30" s="38"/>
      <c r="C30" s="38"/>
      <c r="D30" s="38"/>
      <c r="E30" s="38"/>
    </row>
    <row r="31" spans="1:5" x14ac:dyDescent="0.25">
      <c r="A31" s="14"/>
      <c r="B31" s="14"/>
      <c r="C31" s="14"/>
      <c r="D31" s="14"/>
      <c r="E31" s="14"/>
    </row>
    <row r="32" spans="1:5" x14ac:dyDescent="0.25">
      <c r="A32" s="14"/>
      <c r="B32" s="14"/>
      <c r="C32" s="14"/>
      <c r="D32" s="14"/>
      <c r="E32" s="14"/>
    </row>
    <row r="33" spans="1:5" x14ac:dyDescent="0.25">
      <c r="A33" s="14"/>
      <c r="B33" s="14"/>
      <c r="C33" s="14"/>
      <c r="D33" s="14"/>
      <c r="E33" s="14"/>
    </row>
    <row r="34" spans="1:5" x14ac:dyDescent="0.25">
      <c r="A34" s="14"/>
      <c r="B34" s="14"/>
      <c r="C34" s="14"/>
      <c r="D34" s="14"/>
      <c r="E34" s="14"/>
    </row>
    <row r="35" spans="1:5" x14ac:dyDescent="0.25">
      <c r="A35" s="14"/>
      <c r="B35" s="14"/>
      <c r="C35" s="14"/>
      <c r="D35" s="14"/>
      <c r="E35" s="14"/>
    </row>
    <row r="36" spans="1:5" x14ac:dyDescent="0.25">
      <c r="A36" s="14"/>
      <c r="B36" s="14"/>
      <c r="C36" s="14"/>
      <c r="D36" s="14"/>
      <c r="E36" s="14"/>
    </row>
    <row r="37" spans="1:5" x14ac:dyDescent="0.25">
      <c r="A37" s="14"/>
      <c r="B37" s="14"/>
      <c r="C37" s="14"/>
      <c r="D37" s="14"/>
      <c r="E37" s="14"/>
    </row>
    <row r="38" spans="1:5" x14ac:dyDescent="0.25">
      <c r="A38" s="14"/>
      <c r="B38" s="14"/>
      <c r="C38" s="14"/>
      <c r="D38" s="14"/>
      <c r="E38" s="14"/>
    </row>
    <row r="39" spans="1:5" x14ac:dyDescent="0.25">
      <c r="A39" s="14"/>
      <c r="B39" s="14"/>
      <c r="C39" s="14"/>
      <c r="D39" s="14"/>
      <c r="E39" s="14"/>
    </row>
    <row r="40" spans="1:5" x14ac:dyDescent="0.25">
      <c r="A40" s="14"/>
      <c r="B40" s="14"/>
      <c r="C40" s="14"/>
      <c r="D40" s="14"/>
      <c r="E40" s="14"/>
    </row>
    <row r="41" spans="1:5" x14ac:dyDescent="0.25">
      <c r="A41" s="14"/>
      <c r="B41" s="14"/>
      <c r="C41" s="14"/>
      <c r="D41" s="14"/>
      <c r="E41" s="14"/>
    </row>
    <row r="42" spans="1:5" x14ac:dyDescent="0.25">
      <c r="A42" s="14"/>
      <c r="B42" s="14"/>
      <c r="C42" s="14"/>
      <c r="D42" s="14"/>
      <c r="E42" s="14"/>
    </row>
    <row r="43" spans="1:5" x14ac:dyDescent="0.25">
      <c r="A43" s="14"/>
      <c r="B43" s="14"/>
      <c r="C43" s="14"/>
      <c r="D43" s="14"/>
      <c r="E43" s="14"/>
    </row>
    <row r="44" spans="1:5" x14ac:dyDescent="0.25">
      <c r="A44" s="14"/>
      <c r="B44" s="14"/>
      <c r="C44" s="14"/>
      <c r="D44" s="14"/>
      <c r="E44" s="14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4"/>
      <c r="B47" s="14"/>
      <c r="C47" s="14"/>
      <c r="D47" s="14"/>
      <c r="E47" s="14"/>
    </row>
    <row r="48" spans="1:5" x14ac:dyDescent="0.25">
      <c r="A48" s="14"/>
      <c r="B48" s="14"/>
      <c r="C48" s="14"/>
      <c r="D48" s="14"/>
      <c r="E48" s="14"/>
    </row>
    <row r="49" spans="1:5" x14ac:dyDescent="0.25">
      <c r="A49" s="14"/>
      <c r="B49" s="14"/>
      <c r="C49" s="14"/>
      <c r="D49" s="14"/>
      <c r="E49" s="14"/>
    </row>
    <row r="50" spans="1:5" x14ac:dyDescent="0.25">
      <c r="A50" s="14"/>
      <c r="B50" s="14"/>
      <c r="C50" s="14"/>
      <c r="D50" s="14"/>
      <c r="E50" s="14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60" spans="1:5" ht="44.25" customHeight="1" x14ac:dyDescent="0.25"/>
  </sheetData>
  <mergeCells count="6">
    <mergeCell ref="A1:E1"/>
    <mergeCell ref="A6:E6"/>
    <mergeCell ref="A8:E8"/>
    <mergeCell ref="A15:E15"/>
    <mergeCell ref="A3:E3"/>
    <mergeCell ref="A4:E4"/>
  </mergeCells>
  <pageMargins left="0.7" right="0.7" top="0.75" bottom="0.75" header="0.3" footer="0.3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G36"/>
  <sheetViews>
    <sheetView showWhiteSpace="0" zoomScaleNormal="100" zoomScalePageLayoutView="70" workbookViewId="0">
      <pane ySplit="5" topLeftCell="A6" activePane="bottomLeft" state="frozen"/>
      <selection pane="bottomLeft" activeCell="D17" sqref="D17"/>
    </sheetView>
  </sheetViews>
  <sheetFormatPr defaultColWidth="9.140625" defaultRowHeight="15" x14ac:dyDescent="0.25"/>
  <cols>
    <col min="1" max="1" width="13.85546875" style="14" customWidth="1"/>
    <col min="2" max="2" width="19.28515625" style="48" customWidth="1"/>
    <col min="3" max="3" width="37.5703125" style="14" customWidth="1"/>
    <col min="4" max="4" width="15.28515625" style="116" customWidth="1"/>
    <col min="5" max="6" width="9.140625" style="14"/>
    <col min="7" max="7" width="12.42578125" style="14" customWidth="1"/>
    <col min="8" max="16384" width="9.140625" style="14"/>
  </cols>
  <sheetData>
    <row r="1" spans="1:7" ht="18.75" x14ac:dyDescent="0.3">
      <c r="A1" s="145" t="s">
        <v>41</v>
      </c>
      <c r="B1" s="145"/>
      <c r="C1" s="145"/>
      <c r="D1" s="145"/>
    </row>
    <row r="2" spans="1:7" x14ac:dyDescent="0.25">
      <c r="A2" s="29"/>
      <c r="B2" s="55"/>
      <c r="C2" s="29"/>
      <c r="D2" s="110"/>
    </row>
    <row r="3" spans="1:7" ht="15" customHeight="1" x14ac:dyDescent="0.25">
      <c r="A3" s="138" t="s">
        <v>104</v>
      </c>
      <c r="B3" s="138"/>
      <c r="C3" s="138"/>
      <c r="D3" s="138"/>
    </row>
    <row r="4" spans="1:7" ht="15" customHeight="1" x14ac:dyDescent="0.25">
      <c r="A4" s="138" t="s">
        <v>2</v>
      </c>
      <c r="B4" s="138"/>
      <c r="C4" s="138"/>
      <c r="D4" s="138"/>
    </row>
    <row r="5" spans="1:7" ht="30.75" customHeight="1" x14ac:dyDescent="0.25">
      <c r="A5" s="151" t="s">
        <v>42</v>
      </c>
      <c r="B5" s="151"/>
      <c r="C5" s="151"/>
      <c r="D5" s="151"/>
    </row>
    <row r="6" spans="1:7" ht="15.75" thickBot="1" x14ac:dyDescent="0.3">
      <c r="A6" s="33"/>
      <c r="B6" s="54"/>
      <c r="C6" s="33"/>
      <c r="D6" s="111"/>
    </row>
    <row r="7" spans="1:7" x14ac:dyDescent="0.25">
      <c r="A7" s="149" t="s">
        <v>5</v>
      </c>
      <c r="B7" s="150"/>
      <c r="C7" s="150"/>
      <c r="D7" s="112" t="s">
        <v>18</v>
      </c>
      <c r="G7" s="34"/>
    </row>
    <row r="8" spans="1:7" x14ac:dyDescent="0.25">
      <c r="A8" s="56" t="s">
        <v>43</v>
      </c>
      <c r="B8" s="57"/>
      <c r="C8" s="57"/>
      <c r="D8" s="113">
        <v>116202.5</v>
      </c>
    </row>
    <row r="9" spans="1:7" ht="32.25" customHeight="1" x14ac:dyDescent="0.25">
      <c r="A9" s="152" t="s">
        <v>44</v>
      </c>
      <c r="B9" s="153"/>
      <c r="C9" s="154"/>
      <c r="D9" s="113">
        <v>2806.91</v>
      </c>
      <c r="G9" s="34"/>
    </row>
    <row r="10" spans="1:7" ht="33.75" customHeight="1" x14ac:dyDescent="0.25">
      <c r="A10" s="155" t="s">
        <v>45</v>
      </c>
      <c r="B10" s="156"/>
      <c r="C10" s="157"/>
      <c r="D10" s="114">
        <v>400000</v>
      </c>
    </row>
    <row r="11" spans="1:7" x14ac:dyDescent="0.25">
      <c r="A11" s="158" t="s">
        <v>46</v>
      </c>
      <c r="B11" s="159"/>
      <c r="C11" s="160"/>
      <c r="D11" s="113">
        <v>14432</v>
      </c>
    </row>
    <row r="12" spans="1:7" x14ac:dyDescent="0.25">
      <c r="A12" s="158" t="s">
        <v>47</v>
      </c>
      <c r="B12" s="159"/>
      <c r="C12" s="160"/>
      <c r="D12" s="113">
        <v>1000</v>
      </c>
    </row>
    <row r="13" spans="1:7" x14ac:dyDescent="0.25">
      <c r="A13" s="56" t="s">
        <v>48</v>
      </c>
      <c r="B13" s="57"/>
      <c r="C13" s="57"/>
      <c r="D13" s="113">
        <v>9933</v>
      </c>
    </row>
    <row r="14" spans="1:7" x14ac:dyDescent="0.25">
      <c r="A14" s="56" t="s">
        <v>49</v>
      </c>
      <c r="B14" s="57"/>
      <c r="C14" s="57"/>
      <c r="D14" s="113">
        <v>43391</v>
      </c>
    </row>
    <row r="15" spans="1:7" x14ac:dyDescent="0.25">
      <c r="A15" s="58" t="s">
        <v>50</v>
      </c>
      <c r="B15" s="59"/>
      <c r="C15" s="59"/>
      <c r="D15" s="113">
        <v>5000</v>
      </c>
    </row>
    <row r="16" spans="1:7" ht="15.75" thickBot="1" x14ac:dyDescent="0.3">
      <c r="A16" s="161" t="s">
        <v>51</v>
      </c>
      <c r="B16" s="162"/>
      <c r="C16" s="163"/>
      <c r="D16" s="115">
        <v>33300</v>
      </c>
    </row>
    <row r="17" spans="1:4" x14ac:dyDescent="0.25">
      <c r="D17" s="110">
        <f>SUM(D8:D16)</f>
        <v>626065.41</v>
      </c>
    </row>
    <row r="18" spans="1:4" x14ac:dyDescent="0.25">
      <c r="D18" s="110"/>
    </row>
    <row r="19" spans="1:4" ht="35.25" customHeight="1" x14ac:dyDescent="0.25">
      <c r="A19" s="148" t="s">
        <v>52</v>
      </c>
      <c r="B19" s="148"/>
      <c r="C19" s="148"/>
      <c r="D19" s="148"/>
    </row>
    <row r="20" spans="1:4" ht="15.75" thickBot="1" x14ac:dyDescent="0.3"/>
    <row r="21" spans="1:4" ht="15.75" thickBot="1" x14ac:dyDescent="0.3">
      <c r="A21" s="36" t="s">
        <v>53</v>
      </c>
      <c r="B21" s="37" t="s">
        <v>15</v>
      </c>
      <c r="C21" s="37" t="s">
        <v>5</v>
      </c>
      <c r="D21" s="117"/>
    </row>
    <row r="22" spans="1:4" ht="75" x14ac:dyDescent="0.25">
      <c r="A22" s="76">
        <v>1</v>
      </c>
      <c r="B22" s="100" t="s">
        <v>54</v>
      </c>
      <c r="C22" s="97" t="s">
        <v>55</v>
      </c>
      <c r="D22" s="118">
        <v>45000</v>
      </c>
    </row>
    <row r="23" spans="1:4" ht="75" x14ac:dyDescent="0.25">
      <c r="A23" s="77">
        <v>2</v>
      </c>
      <c r="B23" s="101" t="s">
        <v>56</v>
      </c>
      <c r="C23" s="98" t="s">
        <v>55</v>
      </c>
      <c r="D23" s="114">
        <v>62500</v>
      </c>
    </row>
    <row r="24" spans="1:4" ht="75" x14ac:dyDescent="0.25">
      <c r="A24" s="78">
        <v>3</v>
      </c>
      <c r="B24" s="102" t="s">
        <v>57</v>
      </c>
      <c r="C24" s="99" t="s">
        <v>55</v>
      </c>
      <c r="D24" s="119">
        <v>39000</v>
      </c>
    </row>
    <row r="25" spans="1:4" ht="75" x14ac:dyDescent="0.25">
      <c r="A25" s="77">
        <v>4</v>
      </c>
      <c r="B25" s="101" t="s">
        <v>58</v>
      </c>
      <c r="C25" s="98" t="s">
        <v>55</v>
      </c>
      <c r="D25" s="114">
        <v>25000</v>
      </c>
    </row>
    <row r="26" spans="1:4" ht="75" x14ac:dyDescent="0.25">
      <c r="A26" s="77">
        <v>5</v>
      </c>
      <c r="B26" s="101" t="s">
        <v>59</v>
      </c>
      <c r="C26" s="98" t="s">
        <v>55</v>
      </c>
      <c r="D26" s="114">
        <v>20000</v>
      </c>
    </row>
    <row r="27" spans="1:4" ht="75" x14ac:dyDescent="0.25">
      <c r="A27" s="77">
        <v>5</v>
      </c>
      <c r="B27" s="101" t="s">
        <v>60</v>
      </c>
      <c r="C27" s="98" t="s">
        <v>55</v>
      </c>
      <c r="D27" s="114">
        <v>40000</v>
      </c>
    </row>
    <row r="28" spans="1:4" ht="75" x14ac:dyDescent="0.25">
      <c r="A28" s="77">
        <v>6</v>
      </c>
      <c r="B28" s="101" t="s">
        <v>61</v>
      </c>
      <c r="C28" s="98" t="s">
        <v>55</v>
      </c>
      <c r="D28" s="114">
        <v>41000</v>
      </c>
    </row>
    <row r="29" spans="1:4" ht="75" x14ac:dyDescent="0.25">
      <c r="A29" s="77">
        <v>7</v>
      </c>
      <c r="B29" s="101" t="s">
        <v>62</v>
      </c>
      <c r="C29" s="98" t="s">
        <v>55</v>
      </c>
      <c r="D29" s="114">
        <v>40000</v>
      </c>
    </row>
    <row r="30" spans="1:4" ht="75" x14ac:dyDescent="0.25">
      <c r="A30" s="77">
        <v>8</v>
      </c>
      <c r="B30" s="101" t="s">
        <v>63</v>
      </c>
      <c r="C30" s="98" t="s">
        <v>55</v>
      </c>
      <c r="D30" s="114">
        <v>12500</v>
      </c>
    </row>
    <row r="31" spans="1:4" ht="30" x14ac:dyDescent="0.25">
      <c r="A31" s="78">
        <v>9</v>
      </c>
      <c r="B31" s="101" t="s">
        <v>64</v>
      </c>
      <c r="C31" s="98" t="s">
        <v>65</v>
      </c>
      <c r="D31" s="114">
        <v>25000</v>
      </c>
    </row>
    <row r="32" spans="1:4" x14ac:dyDescent="0.25">
      <c r="A32" s="78">
        <v>10</v>
      </c>
      <c r="B32" s="99" t="s">
        <v>66</v>
      </c>
      <c r="C32" s="103" t="s">
        <v>67</v>
      </c>
      <c r="D32" s="119">
        <v>50000</v>
      </c>
    </row>
    <row r="33" spans="1:4" x14ac:dyDescent="0.25">
      <c r="A33" s="23"/>
      <c r="D33" s="110"/>
    </row>
    <row r="34" spans="1:4" x14ac:dyDescent="0.25">
      <c r="C34" s="39" t="s">
        <v>68</v>
      </c>
      <c r="D34" s="110">
        <f>SUM(D22:D24,D25:D32)</f>
        <v>400000</v>
      </c>
    </row>
    <row r="36" spans="1:4" x14ac:dyDescent="0.25">
      <c r="B36" s="44"/>
      <c r="C36" s="39"/>
      <c r="D36" s="120"/>
    </row>
  </sheetData>
  <mergeCells count="11">
    <mergeCell ref="A1:D1"/>
    <mergeCell ref="A3:D3"/>
    <mergeCell ref="A4:D4"/>
    <mergeCell ref="A19:D19"/>
    <mergeCell ref="A7:C7"/>
    <mergeCell ref="A5:D5"/>
    <mergeCell ref="A9:C9"/>
    <mergeCell ref="A10:C10"/>
    <mergeCell ref="A11:C11"/>
    <mergeCell ref="A12:C12"/>
    <mergeCell ref="A16:C1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E20"/>
  <sheetViews>
    <sheetView zoomScaleNormal="100" zoomScalePageLayoutView="85" workbookViewId="0">
      <pane ySplit="6" topLeftCell="A7" activePane="bottomLeft" state="frozen"/>
      <selection pane="bottomLeft" activeCell="A6" sqref="A6:E6"/>
    </sheetView>
  </sheetViews>
  <sheetFormatPr defaultRowHeight="15" x14ac:dyDescent="0.25"/>
  <cols>
    <col min="1" max="1" width="13.85546875" style="14" customWidth="1"/>
    <col min="2" max="2" width="8.7109375" style="14" customWidth="1"/>
    <col min="3" max="3" width="16.28515625" style="14" customWidth="1"/>
    <col min="4" max="4" width="26.140625" style="14" customWidth="1"/>
    <col min="5" max="5" width="19.42578125" style="14" customWidth="1"/>
    <col min="6" max="16384" width="9.140625" style="14"/>
  </cols>
  <sheetData>
    <row r="1" spans="1:5" ht="18.75" x14ac:dyDescent="0.3">
      <c r="A1" s="145" t="s">
        <v>69</v>
      </c>
      <c r="B1" s="145"/>
      <c r="C1" s="145"/>
      <c r="D1" s="145"/>
      <c r="E1" s="145"/>
    </row>
    <row r="2" spans="1:5" x14ac:dyDescent="0.25">
      <c r="A2" s="29"/>
      <c r="B2" s="29"/>
      <c r="C2" s="29"/>
      <c r="D2" s="29"/>
      <c r="E2" s="29"/>
    </row>
    <row r="3" spans="1:5" ht="15" customHeight="1" x14ac:dyDescent="0.25">
      <c r="A3" s="138" t="s">
        <v>70</v>
      </c>
      <c r="B3" s="138"/>
      <c r="C3" s="138"/>
      <c r="D3" s="138"/>
      <c r="E3" s="138"/>
    </row>
    <row r="4" spans="1:5" ht="15" customHeight="1" x14ac:dyDescent="0.25">
      <c r="A4" s="138" t="s">
        <v>2</v>
      </c>
      <c r="B4" s="138"/>
      <c r="C4" s="138"/>
      <c r="D4" s="138"/>
      <c r="E4" s="138"/>
    </row>
    <row r="5" spans="1:5" x14ac:dyDescent="0.25">
      <c r="B5" s="17"/>
    </row>
    <row r="6" spans="1:5" ht="45" customHeight="1" x14ac:dyDescent="0.25">
      <c r="A6" s="139" t="s">
        <v>71</v>
      </c>
      <c r="B6" s="139"/>
      <c r="C6" s="139"/>
      <c r="D6" s="139"/>
      <c r="E6" s="139"/>
    </row>
    <row r="7" spans="1:5" x14ac:dyDescent="0.25">
      <c r="A7" s="30"/>
    </row>
    <row r="8" spans="1:5" ht="15.75" thickBot="1" x14ac:dyDescent="0.3">
      <c r="A8" s="138" t="s">
        <v>13</v>
      </c>
      <c r="B8" s="138"/>
      <c r="C8" s="138"/>
      <c r="D8" s="138"/>
      <c r="E8" s="138"/>
    </row>
    <row r="9" spans="1:5" x14ac:dyDescent="0.25">
      <c r="A9" s="165" t="s">
        <v>72</v>
      </c>
      <c r="B9" s="166"/>
      <c r="C9" s="62" t="s">
        <v>73</v>
      </c>
      <c r="D9" s="63" t="s">
        <v>5</v>
      </c>
      <c r="E9" s="64" t="s">
        <v>74</v>
      </c>
    </row>
    <row r="10" spans="1:5" ht="15.75" thickBot="1" x14ac:dyDescent="0.3">
      <c r="A10" s="169" t="s">
        <v>75</v>
      </c>
      <c r="B10" s="170"/>
      <c r="C10" s="65" t="s">
        <v>76</v>
      </c>
      <c r="D10" s="66" t="s">
        <v>77</v>
      </c>
      <c r="E10" s="71">
        <v>6590</v>
      </c>
    </row>
    <row r="11" spans="1:5" x14ac:dyDescent="0.25">
      <c r="A11" s="23"/>
      <c r="C11" s="23"/>
      <c r="D11" s="38"/>
      <c r="E11" s="67"/>
    </row>
    <row r="12" spans="1:5" x14ac:dyDescent="0.25">
      <c r="A12" s="23"/>
      <c r="B12" s="168" t="s">
        <v>78</v>
      </c>
      <c r="C12" s="168"/>
      <c r="D12" s="38"/>
      <c r="E12" s="68">
        <v>6590</v>
      </c>
    </row>
    <row r="13" spans="1:5" ht="16.5" customHeight="1" x14ac:dyDescent="0.25">
      <c r="A13" s="23"/>
      <c r="B13" s="167" t="s">
        <v>79</v>
      </c>
      <c r="C13" s="167"/>
      <c r="D13" s="23"/>
      <c r="E13" s="68">
        <v>28300</v>
      </c>
    </row>
    <row r="14" spans="1:5" ht="15" customHeight="1" x14ac:dyDescent="0.25">
      <c r="B14" s="151" t="s">
        <v>80</v>
      </c>
      <c r="C14" s="151"/>
      <c r="D14" s="69" t="s">
        <v>81</v>
      </c>
      <c r="E14" s="70">
        <v>84000</v>
      </c>
    </row>
    <row r="15" spans="1:5" ht="15" customHeight="1" x14ac:dyDescent="0.25">
      <c r="C15" s="54"/>
      <c r="D15" s="69"/>
      <c r="E15" s="70"/>
    </row>
    <row r="16" spans="1:5" ht="15" customHeight="1" x14ac:dyDescent="0.25">
      <c r="C16" s="54"/>
      <c r="D16" s="69"/>
      <c r="E16" s="70"/>
    </row>
    <row r="17" spans="1:5" ht="15" customHeight="1" x14ac:dyDescent="0.25">
      <c r="C17" s="25"/>
      <c r="D17" s="35" t="s">
        <v>82</v>
      </c>
      <c r="E17" s="61">
        <f>SUM(E12:E14)</f>
        <v>118890</v>
      </c>
    </row>
    <row r="18" spans="1:5" ht="15" customHeight="1" x14ac:dyDescent="0.25">
      <c r="C18" s="25"/>
    </row>
    <row r="19" spans="1:5" x14ac:dyDescent="0.25">
      <c r="A19" s="164" t="s">
        <v>83</v>
      </c>
      <c r="B19" s="164"/>
      <c r="C19" s="164"/>
      <c r="D19" s="164"/>
      <c r="E19" s="164"/>
    </row>
    <row r="20" spans="1:5" x14ac:dyDescent="0.25">
      <c r="A20" s="38" t="s">
        <v>84</v>
      </c>
    </row>
  </sheetData>
  <mergeCells count="11">
    <mergeCell ref="A19:E19"/>
    <mergeCell ref="A1:E1"/>
    <mergeCell ref="A3:E3"/>
    <mergeCell ref="A4:E4"/>
    <mergeCell ref="A6:E6"/>
    <mergeCell ref="A8:E8"/>
    <mergeCell ref="A9:B9"/>
    <mergeCell ref="B13:C13"/>
    <mergeCell ref="B14:C14"/>
    <mergeCell ref="B12:C12"/>
    <mergeCell ref="A10:B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E22"/>
  <sheetViews>
    <sheetView tabSelected="1" zoomScaleNormal="100" zoomScalePageLayoutView="70" workbookViewId="0">
      <pane ySplit="7" topLeftCell="A8" activePane="bottomLeft" state="frozen"/>
      <selection pane="bottomLeft" activeCell="H12" sqref="H12"/>
    </sheetView>
  </sheetViews>
  <sheetFormatPr defaultColWidth="9.140625" defaultRowHeight="15" x14ac:dyDescent="0.25"/>
  <cols>
    <col min="1" max="1" width="13.85546875" style="14" customWidth="1"/>
    <col min="2" max="2" width="22" style="14" customWidth="1"/>
    <col min="3" max="3" width="32.5703125" style="14" customWidth="1"/>
    <col min="4" max="4" width="20.7109375" style="14" customWidth="1"/>
    <col min="5" max="16384" width="9.140625" style="14"/>
  </cols>
  <sheetData>
    <row r="1" spans="1:4" ht="18.75" x14ac:dyDescent="0.3">
      <c r="A1" s="145" t="s">
        <v>85</v>
      </c>
      <c r="B1" s="145"/>
      <c r="C1" s="145"/>
      <c r="D1" s="145"/>
    </row>
    <row r="2" spans="1:4" x14ac:dyDescent="0.25">
      <c r="A2" s="29"/>
      <c r="B2" s="29"/>
      <c r="C2" s="29"/>
      <c r="D2" s="29"/>
    </row>
    <row r="3" spans="1:4" ht="15" customHeight="1" x14ac:dyDescent="0.25">
      <c r="A3" s="138" t="s">
        <v>105</v>
      </c>
      <c r="B3" s="138"/>
      <c r="C3" s="138"/>
      <c r="D3" s="138"/>
    </row>
    <row r="4" spans="1:4" ht="15" customHeight="1" x14ac:dyDescent="0.25">
      <c r="A4" s="138" t="s">
        <v>2</v>
      </c>
      <c r="B4" s="138"/>
      <c r="C4" s="138"/>
      <c r="D4" s="138"/>
    </row>
    <row r="5" spans="1:4" x14ac:dyDescent="0.25">
      <c r="B5" s="17"/>
    </row>
    <row r="6" spans="1:4" x14ac:dyDescent="0.25">
      <c r="A6" s="171"/>
      <c r="B6" s="171"/>
      <c r="C6" s="171"/>
      <c r="D6" s="171"/>
    </row>
    <row r="7" spans="1:4" ht="15" customHeight="1" x14ac:dyDescent="0.25">
      <c r="A7" s="139" t="s">
        <v>86</v>
      </c>
      <c r="B7" s="139"/>
      <c r="C7" s="139"/>
      <c r="D7" s="139"/>
    </row>
    <row r="8" spans="1:4" ht="15.75" thickBot="1" x14ac:dyDescent="0.3">
      <c r="A8" s="18"/>
      <c r="B8" s="18"/>
      <c r="C8" s="18"/>
      <c r="D8" s="18"/>
    </row>
    <row r="9" spans="1:4" x14ac:dyDescent="0.25">
      <c r="A9" s="40" t="s">
        <v>4</v>
      </c>
      <c r="B9" s="41" t="s">
        <v>15</v>
      </c>
      <c r="C9" s="42" t="s">
        <v>17</v>
      </c>
      <c r="D9" s="43" t="s">
        <v>18</v>
      </c>
    </row>
    <row r="10" spans="1:4" ht="30" x14ac:dyDescent="0.25">
      <c r="A10" s="121" t="s">
        <v>87</v>
      </c>
      <c r="B10" s="122" t="s">
        <v>88</v>
      </c>
      <c r="C10" s="123" t="s">
        <v>89</v>
      </c>
      <c r="D10" s="124">
        <v>10814</v>
      </c>
    </row>
    <row r="11" spans="1:4" ht="30" x14ac:dyDescent="0.25">
      <c r="A11" s="125" t="s">
        <v>90</v>
      </c>
      <c r="B11" s="126" t="s">
        <v>91</v>
      </c>
      <c r="C11" s="127" t="s">
        <v>89</v>
      </c>
      <c r="D11" s="128">
        <v>9920</v>
      </c>
    </row>
    <row r="12" spans="1:4" ht="30" x14ac:dyDescent="0.25">
      <c r="A12" s="129" t="s">
        <v>92</v>
      </c>
      <c r="B12" s="130" t="s">
        <v>93</v>
      </c>
      <c r="C12" s="127" t="s">
        <v>89</v>
      </c>
      <c r="D12" s="131">
        <v>9500</v>
      </c>
    </row>
    <row r="13" spans="1:4" ht="30" x14ac:dyDescent="0.25">
      <c r="A13" s="129" t="s">
        <v>94</v>
      </c>
      <c r="B13" s="130" t="s">
        <v>95</v>
      </c>
      <c r="C13" s="127" t="s">
        <v>89</v>
      </c>
      <c r="D13" s="131">
        <v>6400</v>
      </c>
    </row>
    <row r="14" spans="1:4" ht="30" x14ac:dyDescent="0.25">
      <c r="A14" s="129" t="s">
        <v>96</v>
      </c>
      <c r="B14" s="130" t="s">
        <v>97</v>
      </c>
      <c r="C14" s="127" t="s">
        <v>89</v>
      </c>
      <c r="D14" s="131">
        <v>6000</v>
      </c>
    </row>
    <row r="15" spans="1:4" ht="30" x14ac:dyDescent="0.25">
      <c r="A15" s="129" t="s">
        <v>98</v>
      </c>
      <c r="B15" s="130" t="s">
        <v>99</v>
      </c>
      <c r="C15" s="127" t="s">
        <v>89</v>
      </c>
      <c r="D15" s="131">
        <v>5000</v>
      </c>
    </row>
    <row r="16" spans="1:4" ht="30" x14ac:dyDescent="0.25">
      <c r="A16" s="129" t="s">
        <v>100</v>
      </c>
      <c r="B16" s="130" t="s">
        <v>101</v>
      </c>
      <c r="C16" s="127" t="s">
        <v>89</v>
      </c>
      <c r="D16" s="131">
        <v>5000</v>
      </c>
    </row>
    <row r="17" spans="1:5" ht="30" x14ac:dyDescent="0.25">
      <c r="A17" s="125" t="s">
        <v>102</v>
      </c>
      <c r="B17" s="126" t="s">
        <v>38</v>
      </c>
      <c r="C17" s="127" t="s">
        <v>89</v>
      </c>
      <c r="D17" s="128">
        <v>5000</v>
      </c>
    </row>
    <row r="18" spans="1:5" x14ac:dyDescent="0.25">
      <c r="A18" s="38"/>
      <c r="B18" s="38"/>
      <c r="C18" s="44" t="s">
        <v>22</v>
      </c>
      <c r="D18" s="132">
        <f>SUM(D10:D17)</f>
        <v>57634</v>
      </c>
      <c r="E18" s="38"/>
    </row>
    <row r="19" spans="1:5" x14ac:dyDescent="0.25">
      <c r="A19" s="38"/>
      <c r="B19" s="38"/>
      <c r="C19" s="38"/>
      <c r="D19" s="38"/>
      <c r="E19" s="38"/>
    </row>
    <row r="20" spans="1:5" ht="30" customHeight="1" x14ac:dyDescent="0.25">
      <c r="A20" s="172" t="s">
        <v>39</v>
      </c>
      <c r="B20" s="172"/>
      <c r="C20" s="32">
        <f>COUNTIF(A10:A17, "*")</f>
        <v>8</v>
      </c>
      <c r="D20" s="32"/>
      <c r="E20" s="38"/>
    </row>
    <row r="21" spans="1:5" x14ac:dyDescent="0.25">
      <c r="A21" s="38"/>
      <c r="B21" s="38"/>
      <c r="C21" s="38"/>
      <c r="D21" s="38"/>
      <c r="E21" s="38"/>
    </row>
    <row r="22" spans="1:5" x14ac:dyDescent="0.25">
      <c r="A22" s="38"/>
      <c r="B22" s="38"/>
      <c r="C22" s="38"/>
      <c r="D22" s="38"/>
      <c r="E22" s="38"/>
    </row>
  </sheetData>
  <mergeCells count="6">
    <mergeCell ref="A1:D1"/>
    <mergeCell ref="A6:D6"/>
    <mergeCell ref="A3:D3"/>
    <mergeCell ref="A4:D4"/>
    <mergeCell ref="A20:B20"/>
    <mergeCell ref="A7:D7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f12bc6-11bd-424c-8a84-d1417ec44e21" xsi:nil="true"/>
    <lcf76f155ced4ddcb4097134ff3c332f xmlns="cc8e21d9-f155-4e3e-856b-baed791f5aa1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499F9C41810D49A2A08F72DC5D8113" ma:contentTypeVersion="16" ma:contentTypeDescription="Create a new document." ma:contentTypeScope="" ma:versionID="9c41b1a7ef51f21e1adb64927383b54c">
  <xsd:schema xmlns:xsd="http://www.w3.org/2001/XMLSchema" xmlns:xs="http://www.w3.org/2001/XMLSchema" xmlns:p="http://schemas.microsoft.com/office/2006/metadata/properties" xmlns:ns2="cc8e21d9-f155-4e3e-856b-baed791f5aa1" xmlns:ns3="44f12bc6-11bd-424c-8a84-d1417ec44e21" targetNamespace="http://schemas.microsoft.com/office/2006/metadata/properties" ma:root="true" ma:fieldsID="16c9597e9eb5ccf60829dfe4ca7b46a1" ns2:_="" ns3:_="">
    <xsd:import namespace="cc8e21d9-f155-4e3e-856b-baed791f5aa1"/>
    <xsd:import namespace="44f12bc6-11bd-424c-8a84-d1417ec44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e21d9-f155-4e3e-856b-baed791f5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b8afdcc-feb6-4fed-9b52-76b915786d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12bc6-11bd-424c-8a84-d1417ec44e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8df69a1-696f-4cf2-bc3e-4c8c035eb3e5}" ma:internalName="TaxCatchAll" ma:showField="CatchAllData" ma:web="44f12bc6-11bd-424c-8a84-d1417ec44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81230C-E291-4F63-8EFD-32839676F4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C833BF-531B-4755-AE62-647FF827A7C9}">
  <ds:schemaRefs>
    <ds:schemaRef ds:uri="http://schemas.microsoft.com/office/2006/metadata/properties"/>
    <ds:schemaRef ds:uri="http://schemas.microsoft.com/office/infopath/2007/PartnerControls"/>
    <ds:schemaRef ds:uri="44f12bc6-11bd-424c-8a84-d1417ec44e21"/>
    <ds:schemaRef ds:uri="cc8e21d9-f155-4e3e-856b-baed791f5aa1"/>
  </ds:schemaRefs>
</ds:datastoreItem>
</file>

<file path=customXml/itemProps3.xml><?xml version="1.0" encoding="utf-8"?>
<ds:datastoreItem xmlns:ds="http://schemas.openxmlformats.org/officeDocument/2006/customXml" ds:itemID="{8BB462C5-EF6E-4D66-AC29-C73C28AE6D7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59B19D7-15C3-4BF8-9196-B91101EF9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e21d9-f155-4e3e-856b-baed791f5aa1"/>
    <ds:schemaRef ds:uri="44f12bc6-11bd-424c-8a84-d1417ec44e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Appendix 3A</vt:lpstr>
      <vt:lpstr>Appendix 3B</vt:lpstr>
      <vt:lpstr>Appendix 3C</vt:lpstr>
      <vt:lpstr>Appendix 3D</vt:lpstr>
      <vt:lpstr>Appendix 3E</vt:lpstr>
      <vt:lpstr>Appendix 3F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dnoone</dc:creator>
  <cp:keywords/>
  <dc:description/>
  <cp:lastModifiedBy>Siobhan  Gillen</cp:lastModifiedBy>
  <cp:revision/>
  <dcterms:created xsi:type="dcterms:W3CDTF">2022-02-24T11:15:18Z</dcterms:created>
  <dcterms:modified xsi:type="dcterms:W3CDTF">2026-03-06T12:27:23Z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0x01010073499F9C41810D49A2A08F72DC5D8113</vt:lpwstr>
  </property>
  <property fmtid="{D5CDD505-2E9C-101B-9397-08002B2CF9AE}" pid="3" name="MediaServiceImageTags">
    <vt:lpwstr/>
  </property>
</Properties>
</file>